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Реестр доходов на 01.10.2018г." sheetId="1" r:id="rId1"/>
  </sheets>
  <calcPr calcId="145621"/>
</workbook>
</file>

<file path=xl/calcChain.xml><?xml version="1.0" encoding="utf-8"?>
<calcChain xmlns="http://schemas.openxmlformats.org/spreadsheetml/2006/main">
  <c r="H56" i="1" l="1"/>
  <c r="I56" i="1"/>
  <c r="J56" i="1"/>
  <c r="H74" i="1"/>
  <c r="I74" i="1"/>
  <c r="J74" i="1"/>
  <c r="G80" i="1"/>
  <c r="G78" i="1"/>
  <c r="G76" i="1"/>
  <c r="G74" i="1"/>
  <c r="G67" i="1"/>
  <c r="G56" i="1"/>
  <c r="G54" i="1"/>
  <c r="G53" i="1" s="1"/>
  <c r="G52" i="1" s="1"/>
  <c r="E19" i="1"/>
  <c r="G17" i="1"/>
  <c r="G19" i="1"/>
  <c r="G21" i="1"/>
  <c r="G26" i="1"/>
  <c r="G28" i="1"/>
  <c r="G33" i="1"/>
  <c r="G41" i="1"/>
  <c r="G44" i="1"/>
  <c r="G49" i="1"/>
  <c r="F67" i="1"/>
  <c r="E67" i="1"/>
  <c r="F56" i="1"/>
  <c r="E56" i="1"/>
  <c r="G16" i="1" l="1"/>
  <c r="G82" i="1" s="1"/>
  <c r="E33" i="1"/>
  <c r="E28" i="1"/>
  <c r="F78" i="1" l="1"/>
  <c r="F74" i="1"/>
  <c r="E74" i="1"/>
  <c r="H21" i="1" l="1"/>
  <c r="I21" i="1"/>
  <c r="J21" i="1"/>
  <c r="H67" i="1" l="1"/>
  <c r="I67" i="1"/>
  <c r="J67" i="1"/>
  <c r="H28" i="1" l="1"/>
  <c r="I28" i="1"/>
  <c r="J28" i="1"/>
  <c r="F28" i="1"/>
  <c r="F80" i="1"/>
  <c r="H80" i="1"/>
  <c r="I80" i="1"/>
  <c r="J80" i="1"/>
  <c r="E80" i="1"/>
  <c r="H78" i="1"/>
  <c r="I78" i="1"/>
  <c r="J78" i="1"/>
  <c r="E78" i="1"/>
  <c r="H76" i="1"/>
  <c r="I76" i="1"/>
  <c r="J76" i="1"/>
  <c r="F76" i="1"/>
  <c r="F54" i="1"/>
  <c r="H54" i="1"/>
  <c r="I54" i="1"/>
  <c r="J54" i="1"/>
  <c r="E54" i="1"/>
  <c r="H49" i="1"/>
  <c r="I49" i="1"/>
  <c r="J49" i="1"/>
  <c r="F49" i="1"/>
  <c r="E49" i="1"/>
  <c r="H44" i="1"/>
  <c r="I44" i="1"/>
  <c r="J44" i="1"/>
  <c r="F44" i="1"/>
  <c r="E44" i="1"/>
  <c r="H41" i="1"/>
  <c r="I41" i="1"/>
  <c r="J41" i="1"/>
  <c r="F41" i="1"/>
  <c r="E41" i="1"/>
  <c r="H33" i="1"/>
  <c r="I33" i="1"/>
  <c r="J33" i="1"/>
  <c r="F33" i="1"/>
  <c r="F26" i="1"/>
  <c r="H26" i="1"/>
  <c r="I26" i="1"/>
  <c r="J26" i="1"/>
  <c r="E26" i="1"/>
  <c r="E21" i="1"/>
  <c r="F21" i="1"/>
  <c r="F19" i="1"/>
  <c r="H19" i="1"/>
  <c r="I19" i="1"/>
  <c r="J19" i="1"/>
  <c r="F17" i="1"/>
  <c r="H17" i="1"/>
  <c r="I17" i="1"/>
  <c r="J17" i="1"/>
  <c r="E17" i="1"/>
  <c r="E76" i="1"/>
  <c r="E16" i="1" l="1"/>
  <c r="J53" i="1"/>
  <c r="J52" i="1" s="1"/>
  <c r="F16" i="1"/>
  <c r="J16" i="1"/>
  <c r="I16" i="1"/>
  <c r="H16" i="1"/>
  <c r="I53" i="1"/>
  <c r="I52" i="1" s="1"/>
  <c r="H53" i="1"/>
  <c r="H52" i="1" s="1"/>
  <c r="E53" i="1"/>
  <c r="E52" i="1" s="1"/>
  <c r="F53" i="1"/>
  <c r="F52" i="1" s="1"/>
  <c r="J82" i="1" l="1"/>
  <c r="I82" i="1"/>
  <c r="H82" i="1"/>
  <c r="E82" i="1"/>
  <c r="F82" i="1"/>
</calcChain>
</file>

<file path=xl/sharedStrings.xml><?xml version="1.0" encoding="utf-8"?>
<sst xmlns="http://schemas.openxmlformats.org/spreadsheetml/2006/main" count="156" uniqueCount="156">
  <si>
    <t>Номер п/п</t>
  </si>
  <si>
    <t>Классификация доходов бюджета</t>
  </si>
  <si>
    <t>Прогноз доходов бюджета</t>
  </si>
  <si>
    <t>Единица измерения: тыс.руб.</t>
  </si>
  <si>
    <t>Реестр источников доходов</t>
  </si>
  <si>
    <t>бюджета городского округа город Михайловка Волгоградской области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</si>
  <si>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</si>
  <si>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</si>
  <si>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</si>
  <si>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</si>
  <si>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</si>
  <si>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</si>
  <si>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</si>
  <si>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</si>
  <si>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</si>
  <si>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</si>
  <si>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</si>
  <si>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</si>
  <si>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</si>
  <si>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</si>
  <si>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</si>
  <si>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</si>
  <si>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</si>
  <si>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</si>
  <si>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</si>
  <si>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</si>
  <si>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ИТОГО ДОХОДОВ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</si>
  <si>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</si>
  <si>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</si>
  <si>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</si>
  <si>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</si>
  <si>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Наименование бюджета                                    бюджет городского округа город Михайловка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</si>
  <si>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</si>
  <si>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</si>
  <si>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</si>
  <si>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</si>
  <si>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</si>
  <si>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Земельный налог с организаций 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</si>
  <si>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</si>
  <si>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</si>
  <si>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</si>
  <si>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</si>
  <si>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</si>
  <si>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оказания платных услуг (работ) 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</si>
  <si>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</si>
  <si>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</si>
  <si>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</si>
  <si>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</si>
  <si>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Невыясненные поступления</t>
  </si>
  <si>
    <t>Прочие неналоговые доходы</t>
  </si>
  <si>
    <t>Дотации бюджетам на поддержку мер по обеспечению сбалансированности бюджетов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</si>
  <si>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</si>
  <si>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</si>
  <si>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</si>
  <si>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</si>
  <si>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субсидии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</si>
  <si>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</si>
  <si>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</si>
  <si>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</si>
  <si>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</si>
  <si>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</si>
  <si>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</si>
  <si>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</si>
  <si>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</si>
  <si>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</si>
  <si>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</si>
  <si>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</si>
  <si>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</si>
  <si>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</si>
  <si>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</si>
  <si>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</si>
  <si>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</si>
  <si>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</si>
  <si>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</si>
  <si>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</si>
  <si>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</si>
  <si>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1 06 06030 00 0000 110</t>
  </si>
  <si>
    <t>1 06 06040 00 0000 110</t>
  </si>
  <si>
    <t>1 08 00000 00 0000 000</t>
  </si>
  <si>
    <t>1 09 00000 00 0000 000</t>
  </si>
  <si>
    <t>1 11 00000 00 0000 000</t>
  </si>
  <si>
    <t>1 11 05010 00 0000 120</t>
  </si>
  <si>
    <t>1 11 05020 00 0000 120</t>
  </si>
  <si>
    <t>1 11 05030 00 0000 120</t>
  </si>
  <si>
    <t>1 11 05070 00 0000 120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</si>
  <si>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</si>
  <si>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</si>
  <si>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</si>
  <si>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</si>
  <si>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</si>
  <si>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</si>
  <si>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</si>
  <si>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1 14 06300 00 0000 430</t>
  </si>
  <si>
    <t>1 16 00000 00 0000 000</t>
  </si>
  <si>
    <t>1 17 00000 00 0000 000</t>
  </si>
  <si>
    <t>1 17 01000 00 0000 180</t>
  </si>
  <si>
    <t>1 17 05000 00 0000 180</t>
  </si>
  <si>
    <t>2 00 00000 00 0000 000</t>
  </si>
  <si>
    <t>2 02 00000 00 0000 000</t>
  </si>
  <si>
    <t>2 02 10000 00 0000 151</t>
  </si>
  <si>
    <t>2 02 15002 00 0000 151</t>
  </si>
  <si>
    <t>2 02 20000 00 0000 151</t>
  </si>
  <si>
    <t>2 02 20041 00 0000 151</t>
  </si>
  <si>
    <t>2 02 20051 00 0000 151</t>
  </si>
  <si>
    <t>2 02 25097 00 0000 151</t>
  </si>
  <si>
    <t>2 02 25555 00 0000 151</t>
  </si>
  <si>
    <t>2 02 29999 00 0000 151</t>
  </si>
  <si>
    <t>2 02 30000 00 0000 151</t>
  </si>
  <si>
    <t>2 02 30022 00 0000 151</t>
  </si>
  <si>
    <t>2 02 30024 00 0000 151</t>
  </si>
  <si>
    <t>2 02 30027 00 0000 151</t>
  </si>
  <si>
    <t>2 02 30029 00 0000 151</t>
  </si>
  <si>
    <t>2 02 35930 00 0000 151</t>
  </si>
  <si>
    <t>2 02 40000 00 0000 151</t>
  </si>
  <si>
    <t>2 02 49999 00 0000 151</t>
  </si>
  <si>
    <t>2 07 00000 00 0000 000</t>
  </si>
  <si>
    <t>2 07 04000 04 0000 180</t>
  </si>
  <si>
    <t>2 18 00000 00 0000 000</t>
  </si>
  <si>
    <t>2 18 00000 00 0000 180</t>
  </si>
  <si>
    <t>2 19 00000 00 0000 000</t>
  </si>
  <si>
    <t>2 19 00000 04 0000 151</t>
  </si>
  <si>
    <t>2 02 20077 00 0000 151</t>
  </si>
  <si>
    <t>2 02 35120 00 0000 151</t>
  </si>
  <si>
    <t>НАЛОГОВЫЕ И НЕНАЛОГОВЫЕ ДОХОДЫ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</si>
  <si>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</si>
  <si>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</si>
  <si>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администрации городского округа</t>
  </si>
  <si>
    <t>на " 01 "  октября  2018г.</t>
  </si>
  <si>
    <t>на 2019 год и плановый период 2020 и 2021 годов</t>
  </si>
  <si>
    <t>Уточненные бюджетные назначения по доходам на 2018г.</t>
  </si>
  <si>
    <t>Оценка исполнения 2018 г. (текущий финансовый год)</t>
  </si>
  <si>
    <t>на 2019 г. (очередной финансовый год)</t>
  </si>
  <si>
    <t>на 2020 г. (первый год планового периода)</t>
  </si>
  <si>
    <t>на 2021 г. (второй год планового периода)</t>
  </si>
  <si>
    <t xml:space="preserve">Начальник финансового отдела </t>
  </si>
  <si>
    <t>Е.В. Капустина</t>
  </si>
  <si>
    <t>Наименование</t>
  </si>
  <si>
    <t>Код</t>
  </si>
  <si>
    <t>Наименование финансового органа                 Финансовый отдел администрации городского округа город Михайловка Волгоградской области</t>
  </si>
  <si>
    <t>Кассовые поступления в текущем финансовом году (по состоянию на "01" октября 2018г.)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</si>
  <si>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</si>
  <si>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</si>
  <si>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2 02 25497 00 0000 151</t>
  </si>
  <si>
    <t>Субсидии бюджетам на реализацию мероприятий по обеспечению жильем молодых семей</t>
  </si>
  <si>
    <t>2 02 25527 00 0000 151</t>
  </si>
  <si>
    <t>2 02 25027 00 0000 151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</si>
  <si>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</si>
  <si>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1 05 01000 00 0000 110</t>
  </si>
  <si>
    <t>Налог, взимаемый в связи с применением упрощенной системы налогообложения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</si>
  <si>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</si>
  <si>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</si>
  <si>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</si>
  <si>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</si>
  <si>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</si>
  <si>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"31"</t>
  </si>
  <si>
    <t xml:space="preserve">октября     2018г.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</si>
</sst>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8"/>
  <sheetViews>
    <sheetView tabSelected="1" topLeftCell="A70" zoomScale="75" zoomScaleNormal="75" workbookViewId="0">
      <selection activeCell="D98" sqref="D98"/>
    </sheetView>
  </sheetViews>
  <sheetFormatPr defaultRowHeight="12.75" x14ac:dyDescent="0.25"/>
  <cols>
    <col min="1" max="1" width="2" style="1" customWidth="1"/>
    <col min="2" max="2" width="8.42578125" style="1" customWidth="1"/>
    <col min="3" max="3" width="27" style="1" customWidth="1"/>
    <col min="4" max="4" width="88.5703125" style="1" customWidth="1"/>
    <col min="5" max="5" width="17.28515625" style="24" customWidth="1"/>
    <col min="6" max="6" width="16.85546875" style="24" customWidth="1"/>
    <col min="7" max="8" width="14.7109375" style="17" customWidth="1"/>
    <col min="9" max="9" width="15" style="17" customWidth="1"/>
    <col min="10" max="10" width="14.5703125" style="17" customWidth="1"/>
    <col min="11" max="16384" width="9.140625" style="1"/>
  </cols>
  <sheetData>
    <row r="1" spans="2:10" ht="15" x14ac:dyDescent="0.25">
      <c r="G1" s="36"/>
      <c r="H1" s="37"/>
      <c r="I1" s="37"/>
      <c r="J1" s="37"/>
    </row>
    <row r="3" spans="2:10" ht="15.75" x14ac:dyDescent="0.25">
      <c r="B3" s="38" t="s">
        <v>4</v>
      </c>
      <c r="C3" s="39"/>
      <c r="D3" s="39"/>
      <c r="E3" s="39"/>
      <c r="F3" s="39"/>
      <c r="G3" s="39"/>
      <c r="H3" s="39"/>
      <c r="I3" s="39"/>
      <c r="J3" s="39"/>
    </row>
    <row r="4" spans="2:10" ht="15.75" x14ac:dyDescent="0.25">
      <c r="B4" s="38" t="s">
        <v>5</v>
      </c>
      <c r="C4" s="39"/>
      <c r="D4" s="39"/>
      <c r="E4" s="39"/>
      <c r="F4" s="39"/>
      <c r="G4" s="39"/>
      <c r="H4" s="39"/>
      <c r="I4" s="39"/>
      <c r="J4" s="39"/>
    </row>
    <row r="5" spans="2:10" ht="15.75" x14ac:dyDescent="0.25">
      <c r="B5" s="38" t="s">
        <v>128</v>
      </c>
      <c r="C5" s="39"/>
      <c r="D5" s="39"/>
      <c r="E5" s="39"/>
      <c r="F5" s="39"/>
      <c r="G5" s="39"/>
      <c r="H5" s="39"/>
      <c r="I5" s="39"/>
      <c r="J5" s="39"/>
    </row>
    <row r="6" spans="2:10" x14ac:dyDescent="0.25">
      <c r="B6" s="2"/>
      <c r="C6" s="2"/>
      <c r="D6" s="2"/>
    </row>
    <row r="7" spans="2:10" ht="15.75" x14ac:dyDescent="0.25">
      <c r="B7" s="38" t="s">
        <v>127</v>
      </c>
      <c r="C7" s="39"/>
      <c r="D7" s="39"/>
      <c r="E7" s="39"/>
      <c r="F7" s="39"/>
      <c r="G7" s="39"/>
      <c r="H7" s="39"/>
      <c r="I7" s="39"/>
      <c r="J7" s="39"/>
    </row>
    <row r="8" spans="2:10" x14ac:dyDescent="0.25">
      <c r="B8" s="2"/>
      <c r="C8" s="2"/>
      <c r="D8" s="2"/>
    </row>
    <row r="9" spans="2:10" ht="15.75" x14ac:dyDescent="0.25">
      <c r="B9" s="40" t="s">
        <v>138</v>
      </c>
      <c r="C9" s="41"/>
      <c r="D9" s="41"/>
      <c r="E9" s="41"/>
      <c r="F9" s="41"/>
      <c r="G9" s="41"/>
      <c r="H9" s="41"/>
      <c r="I9" s="41"/>
      <c r="J9" s="41"/>
    </row>
    <row r="10" spans="2:10" ht="15.75" x14ac:dyDescent="0.25">
      <c r="B10" s="42" t="s">
        <v>31</v>
      </c>
      <c r="C10" s="43"/>
      <c r="D10" s="43"/>
      <c r="E10" s="43"/>
      <c r="F10" s="43"/>
      <c r="G10" s="43"/>
      <c r="H10" s="43"/>
      <c r="I10" s="43"/>
      <c r="J10" s="43"/>
    </row>
    <row r="11" spans="2:10" ht="15.75" x14ac:dyDescent="0.25">
      <c r="B11" s="60" t="s">
        <v>3</v>
      </c>
      <c r="C11" s="61"/>
      <c r="D11" s="61"/>
      <c r="E11" s="25"/>
      <c r="F11" s="25"/>
      <c r="G11" s="18"/>
      <c r="H11" s="18"/>
      <c r="I11" s="18"/>
      <c r="J11" s="18"/>
    </row>
    <row r="12" spans="2:10" ht="15.75" x14ac:dyDescent="0.25">
      <c r="B12" s="6"/>
      <c r="C12" s="6"/>
      <c r="D12" s="6"/>
      <c r="E12" s="26"/>
      <c r="F12" s="26"/>
      <c r="G12" s="19"/>
      <c r="H12" s="19"/>
      <c r="I12" s="19"/>
      <c r="J12" s="19"/>
    </row>
    <row r="13" spans="2:10" ht="15.75" x14ac:dyDescent="0.25">
      <c r="B13" s="47" t="s">
        <v>0</v>
      </c>
      <c r="C13" s="46" t="s">
        <v>1</v>
      </c>
      <c r="D13" s="46"/>
      <c r="E13" s="49" t="s">
        <v>129</v>
      </c>
      <c r="F13" s="49" t="s">
        <v>139</v>
      </c>
      <c r="G13" s="44" t="s">
        <v>130</v>
      </c>
      <c r="H13" s="57" t="s">
        <v>2</v>
      </c>
      <c r="I13" s="58"/>
      <c r="J13" s="59"/>
    </row>
    <row r="14" spans="2:10" s="2" customFormat="1" ht="108.75" customHeight="1" x14ac:dyDescent="0.25">
      <c r="B14" s="48"/>
      <c r="C14" s="16" t="s">
        <v>137</v>
      </c>
      <c r="D14" s="16" t="s">
        <v>136</v>
      </c>
      <c r="E14" s="50"/>
      <c r="F14" s="50"/>
      <c r="G14" s="45"/>
      <c r="H14" s="32" t="s">
        <v>131</v>
      </c>
      <c r="I14" s="32" t="s">
        <v>132</v>
      </c>
      <c r="J14" s="32" t="s">
        <v>133</v>
      </c>
    </row>
    <row r="15" spans="2:10" s="2" customFormat="1" ht="15.75" x14ac:dyDescent="0.25">
      <c r="B15" s="28">
        <v>1</v>
      </c>
      <c r="C15" s="28">
        <v>2</v>
      </c>
      <c r="D15" s="28">
        <v>3</v>
      </c>
      <c r="E15" s="30">
        <v>4</v>
      </c>
      <c r="F15" s="30">
        <v>5</v>
      </c>
      <c r="G15" s="32">
        <v>6</v>
      </c>
      <c r="H15" s="32">
        <v>7</v>
      </c>
      <c r="I15" s="32">
        <v>8</v>
      </c>
      <c r="J15" s="32">
        <v>9</v>
      </c>
    </row>
    <row r="16" spans="2:10" s="2" customFormat="1" ht="15.75" x14ac:dyDescent="0.25">
      <c r="B16" s="10">
        <v>1</v>
      </c>
      <c r="C16" s="10" t="s">
        <v>64</v>
      </c>
      <c r="D16" s="11" t="s">
        <v>123</v>
      </c>
      <c r="E16" s="21">
        <f t="shared" ref="E16:J16" si="0">E17+E19+E21+E26+E31+E32+E33+E40+E41+E44+E48+E49</f>
        <v>793561</v>
      </c>
      <c r="F16" s="21">
        <f t="shared" si="0"/>
        <v>525333.1</v>
      </c>
      <c r="G16" s="21">
        <f t="shared" si="0"/>
        <v>793561</v>
      </c>
      <c r="H16" s="21">
        <f t="shared" si="0"/>
        <v>799827</v>
      </c>
      <c r="I16" s="21">
        <f t="shared" si="0"/>
        <v>796926</v>
      </c>
      <c r="J16" s="21">
        <f t="shared" si="0"/>
        <v>824027</v>
      </c>
    </row>
    <row r="17" spans="2:10" s="2" customFormat="1" ht="15.75" x14ac:dyDescent="0.25">
      <c r="B17" s="10">
        <v>2</v>
      </c>
      <c r="C17" s="10" t="s">
        <v>65</v>
      </c>
      <c r="D17" s="11" t="s">
        <v>6</v>
      </c>
      <c r="E17" s="21">
        <f>E18</f>
        <v>454383</v>
      </c>
      <c r="F17" s="21">
        <f t="shared" ref="F17:J17" si="1">F18</f>
        <v>300192.40000000002</v>
      </c>
      <c r="G17" s="21">
        <f t="shared" si="1"/>
        <v>454724.7</v>
      </c>
      <c r="H17" s="21">
        <f t="shared" si="1"/>
        <v>457103</v>
      </c>
      <c r="I17" s="21">
        <f t="shared" si="1"/>
        <v>433911</v>
      </c>
      <c r="J17" s="21">
        <f t="shared" si="1"/>
        <v>431360</v>
      </c>
    </row>
    <row r="18" spans="2:10" s="5" customFormat="1" ht="15.75" x14ac:dyDescent="0.25">
      <c r="B18" s="15">
        <v>3</v>
      </c>
      <c r="C18" s="15" t="s">
        <v>66</v>
      </c>
      <c r="D18" s="7" t="s">
        <v>32</v>
      </c>
      <c r="E18" s="20">
        <v>454383</v>
      </c>
      <c r="F18" s="20">
        <v>300192.40000000002</v>
      </c>
      <c r="G18" s="20">
        <v>454724.7</v>
      </c>
      <c r="H18" s="20">
        <v>457103</v>
      </c>
      <c r="I18" s="20">
        <v>433911</v>
      </c>
      <c r="J18" s="20">
        <v>431360</v>
      </c>
    </row>
    <row r="19" spans="2:10" s="2" customFormat="1" ht="31.5" x14ac:dyDescent="0.25">
      <c r="B19" s="10">
        <v>4</v>
      </c>
      <c r="C19" s="10" t="s">
        <v>67</v>
      </c>
      <c r="D19" s="11" t="s">
        <v>7</v>
      </c>
      <c r="E19" s="21">
        <f>E20</f>
        <v>36054.699999999997</v>
      </c>
      <c r="F19" s="21">
        <f t="shared" ref="F19:J19" si="2">F20</f>
        <v>28509.3</v>
      </c>
      <c r="G19" s="21">
        <f t="shared" si="2"/>
        <v>38100</v>
      </c>
      <c r="H19" s="21">
        <f t="shared" si="2"/>
        <v>39043</v>
      </c>
      <c r="I19" s="21">
        <f t="shared" si="2"/>
        <v>53630</v>
      </c>
      <c r="J19" s="21">
        <f t="shared" si="2"/>
        <v>77450</v>
      </c>
    </row>
    <row r="20" spans="2:10" s="5" customFormat="1" ht="31.5" x14ac:dyDescent="0.25">
      <c r="B20" s="15">
        <v>5</v>
      </c>
      <c r="C20" s="15" t="s">
        <v>68</v>
      </c>
      <c r="D20" s="7" t="s">
        <v>33</v>
      </c>
      <c r="E20" s="20">
        <v>36054.699999999997</v>
      </c>
      <c r="F20" s="20">
        <v>28509.3</v>
      </c>
      <c r="G20" s="20">
        <v>38100</v>
      </c>
      <c r="H20" s="20">
        <v>39043</v>
      </c>
      <c r="I20" s="20">
        <v>53630</v>
      </c>
      <c r="J20" s="20">
        <v>77450</v>
      </c>
    </row>
    <row r="21" spans="2:10" s="2" customFormat="1" ht="15.75" x14ac:dyDescent="0.25">
      <c r="B21" s="10">
        <v>6</v>
      </c>
      <c r="C21" s="10" t="s">
        <v>69</v>
      </c>
      <c r="D21" s="11" t="s">
        <v>8</v>
      </c>
      <c r="E21" s="21">
        <f>E23+E24+E25</f>
        <v>68242.3</v>
      </c>
      <c r="F21" s="21">
        <f t="shared" ref="F21" si="3">F23+F24+F25</f>
        <v>48895.700000000004</v>
      </c>
      <c r="G21" s="22">
        <f>G22+G23+G24+G25</f>
        <v>65806</v>
      </c>
      <c r="H21" s="22">
        <f t="shared" ref="H21:J21" si="4">H22+H23+H24+H25</f>
        <v>69709</v>
      </c>
      <c r="I21" s="22">
        <f t="shared" si="4"/>
        <v>70076</v>
      </c>
      <c r="J21" s="22">
        <f t="shared" si="4"/>
        <v>70421</v>
      </c>
    </row>
    <row r="22" spans="2:10" s="33" customFormat="1" ht="15.75" x14ac:dyDescent="0.25">
      <c r="B22" s="31">
        <v>7</v>
      </c>
      <c r="C22" s="31" t="s">
        <v>147</v>
      </c>
      <c r="D22" s="7" t="s">
        <v>148</v>
      </c>
      <c r="E22" s="20">
        <v>0</v>
      </c>
      <c r="F22" s="20">
        <v>0</v>
      </c>
      <c r="G22" s="20">
        <v>0</v>
      </c>
      <c r="H22" s="20">
        <v>3889</v>
      </c>
      <c r="I22" s="20">
        <v>4056</v>
      </c>
      <c r="J22" s="20">
        <v>4241</v>
      </c>
    </row>
    <row r="23" spans="2:10" s="5" customFormat="1" ht="15.75" x14ac:dyDescent="0.25">
      <c r="B23" s="15">
        <v>8</v>
      </c>
      <c r="C23" s="15" t="s">
        <v>70</v>
      </c>
      <c r="D23" s="7" t="s">
        <v>9</v>
      </c>
      <c r="E23" s="20">
        <v>51074.3</v>
      </c>
      <c r="F23" s="20">
        <v>31941.8</v>
      </c>
      <c r="G23" s="20">
        <v>46556</v>
      </c>
      <c r="H23" s="20">
        <v>46920</v>
      </c>
      <c r="I23" s="20">
        <v>46980</v>
      </c>
      <c r="J23" s="20">
        <v>47010</v>
      </c>
    </row>
    <row r="24" spans="2:10" s="5" customFormat="1" ht="15.75" x14ac:dyDescent="0.25">
      <c r="B24" s="15">
        <v>9</v>
      </c>
      <c r="C24" s="15" t="s">
        <v>71</v>
      </c>
      <c r="D24" s="7" t="s">
        <v>10</v>
      </c>
      <c r="E24" s="20">
        <v>13668</v>
      </c>
      <c r="F24" s="20">
        <v>15731.6</v>
      </c>
      <c r="G24" s="20">
        <v>16250</v>
      </c>
      <c r="H24" s="20">
        <v>15800</v>
      </c>
      <c r="I24" s="20">
        <v>15920</v>
      </c>
      <c r="J24" s="20">
        <v>16050</v>
      </c>
    </row>
    <row r="25" spans="2:10" s="5" customFormat="1" ht="15.75" x14ac:dyDescent="0.25">
      <c r="B25" s="15">
        <v>10</v>
      </c>
      <c r="C25" s="15" t="s">
        <v>72</v>
      </c>
      <c r="D25" s="7" t="s">
        <v>34</v>
      </c>
      <c r="E25" s="20">
        <v>3500</v>
      </c>
      <c r="F25" s="20">
        <v>1222.3</v>
      </c>
      <c r="G25" s="20">
        <v>3000</v>
      </c>
      <c r="H25" s="20">
        <v>3100</v>
      </c>
      <c r="I25" s="20">
        <v>3120</v>
      </c>
      <c r="J25" s="20">
        <v>3120</v>
      </c>
    </row>
    <row r="26" spans="2:10" s="2" customFormat="1" ht="15.75" x14ac:dyDescent="0.25">
      <c r="B26" s="10">
        <v>11</v>
      </c>
      <c r="C26" s="10" t="s">
        <v>73</v>
      </c>
      <c r="D26" s="11" t="s">
        <v>11</v>
      </c>
      <c r="E26" s="21">
        <f>E27+E29+E30</f>
        <v>102368</v>
      </c>
      <c r="F26" s="21">
        <f t="shared" ref="F26:J26" si="5">F27+F29+F30</f>
        <v>47169.599999999999</v>
      </c>
      <c r="G26" s="21">
        <f t="shared" si="5"/>
        <v>97650</v>
      </c>
      <c r="H26" s="21">
        <f t="shared" si="5"/>
        <v>99495</v>
      </c>
      <c r="I26" s="21">
        <f t="shared" si="5"/>
        <v>100874</v>
      </c>
      <c r="J26" s="21">
        <f t="shared" si="5"/>
        <v>102279</v>
      </c>
    </row>
    <row r="27" spans="2:10" s="5" customFormat="1" ht="15.75" x14ac:dyDescent="0.25">
      <c r="B27" s="15">
        <v>12</v>
      </c>
      <c r="C27" s="15" t="s">
        <v>74</v>
      </c>
      <c r="D27" s="7" t="s">
        <v>35</v>
      </c>
      <c r="E27" s="20">
        <v>19850</v>
      </c>
      <c r="F27" s="20">
        <v>6909.2</v>
      </c>
      <c r="G27" s="20">
        <v>18150</v>
      </c>
      <c r="H27" s="20">
        <v>19200</v>
      </c>
      <c r="I27" s="20">
        <v>19776</v>
      </c>
      <c r="J27" s="20">
        <v>20370</v>
      </c>
    </row>
    <row r="28" spans="2:10" s="4" customFormat="1" ht="15.75" x14ac:dyDescent="0.25">
      <c r="B28" s="12">
        <v>13</v>
      </c>
      <c r="C28" s="12" t="s">
        <v>75</v>
      </c>
      <c r="D28" s="13" t="s">
        <v>36</v>
      </c>
      <c r="E28" s="20">
        <f>E29+E30</f>
        <v>82518</v>
      </c>
      <c r="F28" s="20">
        <f>F29+F30</f>
        <v>40260.400000000001</v>
      </c>
      <c r="G28" s="20">
        <f>G29+G30</f>
        <v>79500</v>
      </c>
      <c r="H28" s="20">
        <f t="shared" ref="H28:J28" si="6">H29+H30</f>
        <v>80295</v>
      </c>
      <c r="I28" s="20">
        <f t="shared" si="6"/>
        <v>81098</v>
      </c>
      <c r="J28" s="20">
        <f t="shared" si="6"/>
        <v>81909</v>
      </c>
    </row>
    <row r="29" spans="2:10" s="5" customFormat="1" ht="15.75" x14ac:dyDescent="0.25">
      <c r="B29" s="15">
        <v>14</v>
      </c>
      <c r="C29" s="15" t="s">
        <v>76</v>
      </c>
      <c r="D29" s="7" t="s">
        <v>37</v>
      </c>
      <c r="E29" s="20">
        <v>39438</v>
      </c>
      <c r="F29" s="20">
        <v>27186.400000000001</v>
      </c>
      <c r="G29" s="20">
        <v>35537</v>
      </c>
      <c r="H29" s="20">
        <v>38373</v>
      </c>
      <c r="I29" s="20">
        <v>38757</v>
      </c>
      <c r="J29" s="20">
        <v>39144</v>
      </c>
    </row>
    <row r="30" spans="2:10" s="5" customFormat="1" ht="15.75" x14ac:dyDescent="0.25">
      <c r="B30" s="15">
        <v>15</v>
      </c>
      <c r="C30" s="15" t="s">
        <v>77</v>
      </c>
      <c r="D30" s="7" t="s">
        <v>38</v>
      </c>
      <c r="E30" s="20">
        <v>43080</v>
      </c>
      <c r="F30" s="20">
        <v>13074</v>
      </c>
      <c r="G30" s="20">
        <v>43963</v>
      </c>
      <c r="H30" s="20">
        <v>41922</v>
      </c>
      <c r="I30" s="20">
        <v>42341</v>
      </c>
      <c r="J30" s="20">
        <v>42765</v>
      </c>
    </row>
    <row r="31" spans="2:10" s="2" customFormat="1" ht="15.75" x14ac:dyDescent="0.25">
      <c r="B31" s="10">
        <v>16</v>
      </c>
      <c r="C31" s="10" t="s">
        <v>78</v>
      </c>
      <c r="D31" s="11" t="s">
        <v>12</v>
      </c>
      <c r="E31" s="21">
        <v>7900</v>
      </c>
      <c r="F31" s="21">
        <v>6485.9</v>
      </c>
      <c r="G31" s="21">
        <v>9420</v>
      </c>
      <c r="H31" s="21">
        <v>9630</v>
      </c>
      <c r="I31" s="21">
        <v>9840</v>
      </c>
      <c r="J31" s="21">
        <v>9840</v>
      </c>
    </row>
    <row r="32" spans="2:10" s="2" customFormat="1" ht="31.5" x14ac:dyDescent="0.25">
      <c r="B32" s="10">
        <v>17</v>
      </c>
      <c r="C32" s="10" t="s">
        <v>79</v>
      </c>
      <c r="D32" s="11" t="s">
        <v>13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s="2" customFormat="1" ht="31.5" x14ac:dyDescent="0.25">
      <c r="B33" s="10">
        <v>18</v>
      </c>
      <c r="C33" s="10" t="s">
        <v>80</v>
      </c>
      <c r="D33" s="11" t="s">
        <v>14</v>
      </c>
      <c r="E33" s="21">
        <f>E34+E35+E36+E37+E38+E39</f>
        <v>97820</v>
      </c>
      <c r="F33" s="21">
        <f>F34+F35+F36+F37+F38+F39</f>
        <v>69018.3</v>
      </c>
      <c r="G33" s="21">
        <f t="shared" ref="G33:J33" si="7">G34+G35+G36+G37+G38+G39</f>
        <v>97535.299999999988</v>
      </c>
      <c r="H33" s="21">
        <f t="shared" si="7"/>
        <v>95008</v>
      </c>
      <c r="I33" s="21">
        <f t="shared" si="7"/>
        <v>98160</v>
      </c>
      <c r="J33" s="21">
        <f t="shared" si="7"/>
        <v>101646</v>
      </c>
    </row>
    <row r="34" spans="2:10" s="5" customFormat="1" ht="47.25" x14ac:dyDescent="0.25">
      <c r="B34" s="15">
        <v>19</v>
      </c>
      <c r="C34" s="15" t="s">
        <v>81</v>
      </c>
      <c r="D34" s="7" t="s">
        <v>39</v>
      </c>
      <c r="E34" s="20">
        <v>85700</v>
      </c>
      <c r="F34" s="20">
        <v>59489.5</v>
      </c>
      <c r="G34" s="20">
        <v>84820</v>
      </c>
      <c r="H34" s="20">
        <v>82408</v>
      </c>
      <c r="I34" s="20">
        <v>85704</v>
      </c>
      <c r="J34" s="20">
        <v>89132</v>
      </c>
    </row>
    <row r="35" spans="2:10" s="5" customFormat="1" ht="63" x14ac:dyDescent="0.25">
      <c r="B35" s="15">
        <v>20</v>
      </c>
      <c r="C35" s="15" t="s">
        <v>82</v>
      </c>
      <c r="D35" s="7" t="s">
        <v>40</v>
      </c>
      <c r="E35" s="20">
        <v>620</v>
      </c>
      <c r="F35" s="20">
        <v>1174</v>
      </c>
      <c r="G35" s="20">
        <v>1500</v>
      </c>
      <c r="H35" s="20">
        <v>1400</v>
      </c>
      <c r="I35" s="20">
        <v>1456</v>
      </c>
      <c r="J35" s="20">
        <v>1514</v>
      </c>
    </row>
    <row r="36" spans="2:10" s="5" customFormat="1" ht="63" x14ac:dyDescent="0.25">
      <c r="B36" s="15">
        <v>21</v>
      </c>
      <c r="C36" s="15" t="s">
        <v>83</v>
      </c>
      <c r="D36" s="7" t="s">
        <v>41</v>
      </c>
      <c r="E36" s="20">
        <v>1000</v>
      </c>
      <c r="F36" s="20">
        <v>559.79999999999995</v>
      </c>
      <c r="G36" s="20">
        <v>810.4</v>
      </c>
      <c r="H36" s="20">
        <v>829</v>
      </c>
      <c r="I36" s="20">
        <v>829</v>
      </c>
      <c r="J36" s="20">
        <v>829</v>
      </c>
    </row>
    <row r="37" spans="2:10" s="5" customFormat="1" ht="31.5" x14ac:dyDescent="0.25">
      <c r="B37" s="15">
        <v>22</v>
      </c>
      <c r="C37" s="15" t="s">
        <v>84</v>
      </c>
      <c r="D37" s="7" t="s">
        <v>42</v>
      </c>
      <c r="E37" s="20">
        <v>6000</v>
      </c>
      <c r="F37" s="20">
        <v>4047.4</v>
      </c>
      <c r="G37" s="20">
        <v>5547.4</v>
      </c>
      <c r="H37" s="20">
        <v>6000</v>
      </c>
      <c r="I37" s="20">
        <v>6300</v>
      </c>
      <c r="J37" s="20">
        <v>6400</v>
      </c>
    </row>
    <row r="38" spans="2:10" s="5" customFormat="1" ht="31.5" x14ac:dyDescent="0.25">
      <c r="B38" s="15">
        <v>23</v>
      </c>
      <c r="C38" s="34" t="s">
        <v>149</v>
      </c>
      <c r="D38" s="7" t="s">
        <v>150</v>
      </c>
      <c r="E38" s="20">
        <v>2000</v>
      </c>
      <c r="F38" s="20">
        <v>1715.3</v>
      </c>
      <c r="G38" s="20">
        <v>1715.3</v>
      </c>
      <c r="H38" s="20">
        <v>1700</v>
      </c>
      <c r="I38" s="20">
        <v>1500</v>
      </c>
      <c r="J38" s="20">
        <v>1500</v>
      </c>
    </row>
    <row r="39" spans="2:10" s="5" customFormat="1" ht="63" x14ac:dyDescent="0.25">
      <c r="B39" s="15">
        <v>24</v>
      </c>
      <c r="C39" s="35" t="s">
        <v>151</v>
      </c>
      <c r="D39" s="7" t="s">
        <v>152</v>
      </c>
      <c r="E39" s="20">
        <v>2500</v>
      </c>
      <c r="F39" s="20">
        <v>2032.3</v>
      </c>
      <c r="G39" s="20">
        <v>3142.2</v>
      </c>
      <c r="H39" s="20">
        <v>2671</v>
      </c>
      <c r="I39" s="20">
        <v>2371</v>
      </c>
      <c r="J39" s="20">
        <v>2271</v>
      </c>
    </row>
    <row r="40" spans="2:10" s="2" customFormat="1" ht="15.75" x14ac:dyDescent="0.25">
      <c r="B40" s="10">
        <v>25</v>
      </c>
      <c r="C40" s="10" t="s">
        <v>85</v>
      </c>
      <c r="D40" s="11" t="s">
        <v>15</v>
      </c>
      <c r="E40" s="21">
        <v>2370</v>
      </c>
      <c r="F40" s="21">
        <v>1466.7</v>
      </c>
      <c r="G40" s="21">
        <v>1800</v>
      </c>
      <c r="H40" s="21">
        <v>1900</v>
      </c>
      <c r="I40" s="21">
        <v>2000</v>
      </c>
      <c r="J40" s="21">
        <v>2100</v>
      </c>
    </row>
    <row r="41" spans="2:10" s="2" customFormat="1" ht="31.5" x14ac:dyDescent="0.25">
      <c r="B41" s="10">
        <v>26</v>
      </c>
      <c r="C41" s="10" t="s">
        <v>86</v>
      </c>
      <c r="D41" s="11" t="s">
        <v>16</v>
      </c>
      <c r="E41" s="21">
        <f>E42+E43</f>
        <v>10187</v>
      </c>
      <c r="F41" s="21">
        <f>F42+F43</f>
        <v>7567.5</v>
      </c>
      <c r="G41" s="21">
        <f>G42+G43</f>
        <v>10529</v>
      </c>
      <c r="H41" s="21">
        <f t="shared" ref="H41:I41" si="8">H42+H43</f>
        <v>12379</v>
      </c>
      <c r="I41" s="21">
        <f t="shared" si="8"/>
        <v>12715</v>
      </c>
      <c r="J41" s="21">
        <f>J42+J43</f>
        <v>13051</v>
      </c>
    </row>
    <row r="42" spans="2:10" s="5" customFormat="1" ht="15.75" x14ac:dyDescent="0.25">
      <c r="B42" s="15">
        <v>27</v>
      </c>
      <c r="C42" s="15" t="s">
        <v>87</v>
      </c>
      <c r="D42" s="7" t="s">
        <v>43</v>
      </c>
      <c r="E42" s="20">
        <v>9459</v>
      </c>
      <c r="F42" s="20">
        <v>6757.8</v>
      </c>
      <c r="G42" s="20">
        <v>9588</v>
      </c>
      <c r="H42" s="20">
        <v>11683</v>
      </c>
      <c r="I42" s="20">
        <v>12000</v>
      </c>
      <c r="J42" s="20">
        <v>12316</v>
      </c>
    </row>
    <row r="43" spans="2:10" s="5" customFormat="1" ht="15.75" x14ac:dyDescent="0.25">
      <c r="B43" s="15">
        <v>28</v>
      </c>
      <c r="C43" s="15" t="s">
        <v>88</v>
      </c>
      <c r="D43" s="7" t="s">
        <v>44</v>
      </c>
      <c r="E43" s="20">
        <v>728</v>
      </c>
      <c r="F43" s="20">
        <v>809.7</v>
      </c>
      <c r="G43" s="20">
        <v>941</v>
      </c>
      <c r="H43" s="20">
        <v>696</v>
      </c>
      <c r="I43" s="20">
        <v>715</v>
      </c>
      <c r="J43" s="20">
        <v>735</v>
      </c>
    </row>
    <row r="44" spans="2:10" s="2" customFormat="1" ht="31.5" x14ac:dyDescent="0.25">
      <c r="B44" s="10">
        <v>29</v>
      </c>
      <c r="C44" s="10" t="s">
        <v>89</v>
      </c>
      <c r="D44" s="11" t="s">
        <v>17</v>
      </c>
      <c r="E44" s="21">
        <f>E45+E46+E47</f>
        <v>8000</v>
      </c>
      <c r="F44" s="21">
        <f>F45+F46+F47</f>
        <v>8865.7000000000007</v>
      </c>
      <c r="G44" s="21">
        <f t="shared" ref="G44:J44" si="9">G45+G46+G47</f>
        <v>9960</v>
      </c>
      <c r="H44" s="21">
        <f t="shared" si="9"/>
        <v>9560</v>
      </c>
      <c r="I44" s="21">
        <f t="shared" si="9"/>
        <v>9620</v>
      </c>
      <c r="J44" s="21">
        <f t="shared" si="9"/>
        <v>9680</v>
      </c>
    </row>
    <row r="45" spans="2:10" s="5" customFormat="1" ht="63" x14ac:dyDescent="0.25">
      <c r="B45" s="15">
        <v>30</v>
      </c>
      <c r="C45" s="15" t="s">
        <v>90</v>
      </c>
      <c r="D45" s="7" t="s">
        <v>45</v>
      </c>
      <c r="E45" s="20">
        <v>3500</v>
      </c>
      <c r="F45" s="20">
        <v>3413</v>
      </c>
      <c r="G45" s="20">
        <v>3960</v>
      </c>
      <c r="H45" s="20">
        <v>3500</v>
      </c>
      <c r="I45" s="20">
        <v>3500</v>
      </c>
      <c r="J45" s="20">
        <v>3500</v>
      </c>
    </row>
    <row r="46" spans="2:10" s="5" customFormat="1" ht="31.5" x14ac:dyDescent="0.25">
      <c r="B46" s="15">
        <v>31</v>
      </c>
      <c r="C46" s="15" t="s">
        <v>91</v>
      </c>
      <c r="D46" s="7" t="s">
        <v>46</v>
      </c>
      <c r="E46" s="20">
        <v>4000</v>
      </c>
      <c r="F46" s="20">
        <v>5355.1</v>
      </c>
      <c r="G46" s="20">
        <v>5500</v>
      </c>
      <c r="H46" s="20">
        <v>5960</v>
      </c>
      <c r="I46" s="20">
        <v>6020</v>
      </c>
      <c r="J46" s="20">
        <v>6080</v>
      </c>
    </row>
    <row r="47" spans="2:10" s="5" customFormat="1" ht="63" x14ac:dyDescent="0.25">
      <c r="B47" s="15">
        <v>32</v>
      </c>
      <c r="C47" s="15" t="s">
        <v>92</v>
      </c>
      <c r="D47" s="7" t="s">
        <v>47</v>
      </c>
      <c r="E47" s="20">
        <v>500</v>
      </c>
      <c r="F47" s="20">
        <v>97.6</v>
      </c>
      <c r="G47" s="20">
        <v>500</v>
      </c>
      <c r="H47" s="20">
        <v>100</v>
      </c>
      <c r="I47" s="20">
        <v>100</v>
      </c>
      <c r="J47" s="20">
        <v>100</v>
      </c>
    </row>
    <row r="48" spans="2:10" s="2" customFormat="1" ht="15.75" x14ac:dyDescent="0.25">
      <c r="B48" s="10">
        <v>33</v>
      </c>
      <c r="C48" s="10" t="s">
        <v>93</v>
      </c>
      <c r="D48" s="11" t="s">
        <v>18</v>
      </c>
      <c r="E48" s="21">
        <v>6200</v>
      </c>
      <c r="F48" s="21">
        <v>7125.3</v>
      </c>
      <c r="G48" s="21">
        <v>8000</v>
      </c>
      <c r="H48" s="21">
        <v>6000</v>
      </c>
      <c r="I48" s="21">
        <v>6100</v>
      </c>
      <c r="J48" s="21">
        <v>6200</v>
      </c>
    </row>
    <row r="49" spans="2:10" ht="15.75" x14ac:dyDescent="0.25">
      <c r="B49" s="10">
        <v>34</v>
      </c>
      <c r="C49" s="10" t="s">
        <v>94</v>
      </c>
      <c r="D49" s="11" t="s">
        <v>19</v>
      </c>
      <c r="E49" s="21">
        <f>E50+E51</f>
        <v>36</v>
      </c>
      <c r="F49" s="21">
        <f>F50+F51</f>
        <v>36.700000000000003</v>
      </c>
      <c r="G49" s="21">
        <f t="shared" ref="G49:J49" si="10">G50+G51</f>
        <v>36</v>
      </c>
      <c r="H49" s="21">
        <f t="shared" si="10"/>
        <v>0</v>
      </c>
      <c r="I49" s="21">
        <f t="shared" si="10"/>
        <v>0</v>
      </c>
      <c r="J49" s="21">
        <f t="shared" si="10"/>
        <v>0</v>
      </c>
    </row>
    <row r="50" spans="2:10" s="5" customFormat="1" ht="15.75" x14ac:dyDescent="0.25">
      <c r="B50" s="15">
        <v>35</v>
      </c>
      <c r="C50" s="15" t="s">
        <v>95</v>
      </c>
      <c r="D50" s="7" t="s">
        <v>48</v>
      </c>
      <c r="E50" s="20">
        <v>0</v>
      </c>
      <c r="F50" s="20">
        <v>0.7</v>
      </c>
      <c r="G50" s="20">
        <v>0</v>
      </c>
      <c r="H50" s="20">
        <v>0</v>
      </c>
      <c r="I50" s="20">
        <v>0</v>
      </c>
      <c r="J50" s="20">
        <v>0</v>
      </c>
    </row>
    <row r="51" spans="2:10" s="5" customFormat="1" ht="15.75" x14ac:dyDescent="0.25">
      <c r="B51" s="15">
        <v>36</v>
      </c>
      <c r="C51" s="15" t="s">
        <v>96</v>
      </c>
      <c r="D51" s="7" t="s">
        <v>49</v>
      </c>
      <c r="E51" s="20">
        <v>36</v>
      </c>
      <c r="F51" s="20">
        <v>36</v>
      </c>
      <c r="G51" s="20">
        <v>36</v>
      </c>
      <c r="H51" s="20">
        <v>0</v>
      </c>
      <c r="I51" s="20">
        <v>0</v>
      </c>
      <c r="J51" s="20">
        <v>0</v>
      </c>
    </row>
    <row r="52" spans="2:10" ht="15.75" x14ac:dyDescent="0.25">
      <c r="B52" s="10">
        <v>37</v>
      </c>
      <c r="C52" s="10" t="s">
        <v>97</v>
      </c>
      <c r="D52" s="11" t="s">
        <v>25</v>
      </c>
      <c r="E52" s="21">
        <f t="shared" ref="E52:J52" si="11">E53+E76+E78+E80</f>
        <v>786716.20000000019</v>
      </c>
      <c r="F52" s="21">
        <f t="shared" si="11"/>
        <v>549205.50000000012</v>
      </c>
      <c r="G52" s="21">
        <f t="shared" ref="G52" si="12">G53+G76+G78+G80</f>
        <v>786716.20000000019</v>
      </c>
      <c r="H52" s="21">
        <f t="shared" si="11"/>
        <v>730307.79999999993</v>
      </c>
      <c r="I52" s="21">
        <f t="shared" si="11"/>
        <v>701879</v>
      </c>
      <c r="J52" s="21">
        <f t="shared" si="11"/>
        <v>708015.1</v>
      </c>
    </row>
    <row r="53" spans="2:10" ht="31.5" x14ac:dyDescent="0.25">
      <c r="B53" s="10">
        <v>38</v>
      </c>
      <c r="C53" s="10" t="s">
        <v>98</v>
      </c>
      <c r="D53" s="11" t="s">
        <v>20</v>
      </c>
      <c r="E53" s="21">
        <f t="shared" ref="E53:J53" si="13">E54+E56+E67+E74</f>
        <v>786666.20000000019</v>
      </c>
      <c r="F53" s="21">
        <f t="shared" si="13"/>
        <v>549342.80000000005</v>
      </c>
      <c r="G53" s="21">
        <f t="shared" ref="G53" si="14">G54+G56+G67+G74</f>
        <v>786666.20000000019</v>
      </c>
      <c r="H53" s="21">
        <f t="shared" si="13"/>
        <v>730307.79999999993</v>
      </c>
      <c r="I53" s="21">
        <f t="shared" si="13"/>
        <v>701879</v>
      </c>
      <c r="J53" s="21">
        <f t="shared" si="13"/>
        <v>708015.1</v>
      </c>
    </row>
    <row r="54" spans="2:10" ht="15.75" x14ac:dyDescent="0.25">
      <c r="B54" s="10">
        <v>39</v>
      </c>
      <c r="C54" s="10" t="s">
        <v>99</v>
      </c>
      <c r="D54" s="11" t="s">
        <v>27</v>
      </c>
      <c r="E54" s="21">
        <f>E55</f>
        <v>3481</v>
      </c>
      <c r="F54" s="21">
        <f t="shared" ref="F54:J54" si="15">F55</f>
        <v>3481</v>
      </c>
      <c r="G54" s="21">
        <f>G55</f>
        <v>3481</v>
      </c>
      <c r="H54" s="21">
        <f t="shared" si="15"/>
        <v>0</v>
      </c>
      <c r="I54" s="21">
        <f t="shared" si="15"/>
        <v>0</v>
      </c>
      <c r="J54" s="21">
        <f t="shared" si="15"/>
        <v>0</v>
      </c>
    </row>
    <row r="55" spans="2:10" s="5" customFormat="1" ht="31.5" x14ac:dyDescent="0.25">
      <c r="B55" s="15">
        <v>40</v>
      </c>
      <c r="C55" s="15" t="s">
        <v>100</v>
      </c>
      <c r="D55" s="7" t="s">
        <v>50</v>
      </c>
      <c r="E55" s="20">
        <v>3481</v>
      </c>
      <c r="F55" s="20">
        <v>3481</v>
      </c>
      <c r="G55" s="20">
        <v>3481</v>
      </c>
      <c r="H55" s="20">
        <v>0</v>
      </c>
      <c r="I55" s="20">
        <v>0</v>
      </c>
      <c r="J55" s="20">
        <v>0</v>
      </c>
    </row>
    <row r="56" spans="2:10" ht="31.5" x14ac:dyDescent="0.25">
      <c r="B56" s="10">
        <v>41</v>
      </c>
      <c r="C56" s="10" t="s">
        <v>101</v>
      </c>
      <c r="D56" s="11" t="s">
        <v>28</v>
      </c>
      <c r="E56" s="21">
        <f>E57+E58+E59+E60+E61+E62+E63+E64+E65+E66</f>
        <v>140383.9</v>
      </c>
      <c r="F56" s="21">
        <f>F57+F58+F59+F60+F61+F62+F63+F64+F65+F66</f>
        <v>22860.3</v>
      </c>
      <c r="G56" s="21">
        <f>G57+G58+G59+G60+G61+G62+G63+G64+G65+G66</f>
        <v>140383.9</v>
      </c>
      <c r="H56" s="21">
        <f t="shared" ref="H56:J56" si="16">H57+H58+H59+H60+H61+H62+H63+H64+H65+H66</f>
        <v>30275.5</v>
      </c>
      <c r="I56" s="21">
        <f t="shared" si="16"/>
        <v>7597.6</v>
      </c>
      <c r="J56" s="21">
        <f t="shared" si="16"/>
        <v>7597.6</v>
      </c>
    </row>
    <row r="57" spans="2:10" s="5" customFormat="1" ht="47.25" x14ac:dyDescent="0.25">
      <c r="B57" s="15">
        <v>42</v>
      </c>
      <c r="C57" s="15" t="s">
        <v>102</v>
      </c>
      <c r="D57" s="7" t="s">
        <v>51</v>
      </c>
      <c r="E57" s="20">
        <v>51925.2</v>
      </c>
      <c r="F57" s="20">
        <v>0</v>
      </c>
      <c r="G57" s="20">
        <v>51925.2</v>
      </c>
      <c r="H57" s="20">
        <v>19287</v>
      </c>
      <c r="I57" s="20">
        <v>0</v>
      </c>
      <c r="J57" s="20">
        <v>0</v>
      </c>
    </row>
    <row r="58" spans="2:10" s="5" customFormat="1" ht="15.75" x14ac:dyDescent="0.25">
      <c r="B58" s="15">
        <v>43</v>
      </c>
      <c r="C58" s="15" t="s">
        <v>103</v>
      </c>
      <c r="D58" s="7" t="s">
        <v>52</v>
      </c>
      <c r="E58" s="20">
        <v>3267</v>
      </c>
      <c r="F58" s="20">
        <v>0</v>
      </c>
      <c r="G58" s="20">
        <v>3267</v>
      </c>
      <c r="H58" s="20">
        <v>0</v>
      </c>
      <c r="I58" s="20">
        <v>0</v>
      </c>
      <c r="J58" s="20">
        <v>0</v>
      </c>
    </row>
    <row r="59" spans="2:10" s="5" customFormat="1" ht="31.5" x14ac:dyDescent="0.25">
      <c r="B59" s="15">
        <v>44</v>
      </c>
      <c r="C59" s="15" t="s">
        <v>121</v>
      </c>
      <c r="D59" s="7" t="s">
        <v>124</v>
      </c>
      <c r="E59" s="20">
        <v>19407.099999999999</v>
      </c>
      <c r="F59" s="20">
        <v>0</v>
      </c>
      <c r="G59" s="20">
        <v>19407.099999999999</v>
      </c>
      <c r="H59" s="20">
        <v>3390.9</v>
      </c>
      <c r="I59" s="20">
        <v>0</v>
      </c>
      <c r="J59" s="20">
        <v>0</v>
      </c>
    </row>
    <row r="60" spans="2:10" s="5" customFormat="1" ht="31.5" x14ac:dyDescent="0.25">
      <c r="B60" s="29">
        <v>45</v>
      </c>
      <c r="C60" s="29" t="s">
        <v>145</v>
      </c>
      <c r="D60" s="7" t="s">
        <v>153</v>
      </c>
      <c r="E60" s="20">
        <v>595.1</v>
      </c>
      <c r="F60" s="20">
        <v>0</v>
      </c>
      <c r="G60" s="20">
        <v>595.1</v>
      </c>
      <c r="H60" s="20">
        <v>0</v>
      </c>
      <c r="I60" s="20">
        <v>0</v>
      </c>
      <c r="J60" s="20">
        <v>0</v>
      </c>
    </row>
    <row r="61" spans="2:10" s="5" customFormat="1" ht="47.25" x14ac:dyDescent="0.25">
      <c r="B61" s="15">
        <v>46</v>
      </c>
      <c r="C61" s="15" t="s">
        <v>104</v>
      </c>
      <c r="D61" s="7" t="s">
        <v>53</v>
      </c>
      <c r="E61" s="20">
        <v>1513</v>
      </c>
      <c r="F61" s="20">
        <v>1513</v>
      </c>
      <c r="G61" s="20">
        <v>1513</v>
      </c>
      <c r="H61" s="20">
        <v>0</v>
      </c>
      <c r="I61" s="20">
        <v>0</v>
      </c>
      <c r="J61" s="20">
        <v>0</v>
      </c>
    </row>
    <row r="62" spans="2:10" s="5" customFormat="1" ht="47.25" x14ac:dyDescent="0.25">
      <c r="B62" s="23">
        <v>47</v>
      </c>
      <c r="C62" s="23" t="s">
        <v>140</v>
      </c>
      <c r="D62" s="7" t="s">
        <v>141</v>
      </c>
      <c r="E62" s="20">
        <v>1033.2</v>
      </c>
      <c r="F62" s="20">
        <v>1033.2</v>
      </c>
      <c r="G62" s="20">
        <v>1033.2</v>
      </c>
      <c r="H62" s="20">
        <v>0</v>
      </c>
      <c r="I62" s="20">
        <v>0</v>
      </c>
      <c r="J62" s="20">
        <v>0</v>
      </c>
    </row>
    <row r="63" spans="2:10" s="5" customFormat="1" ht="31.5" x14ac:dyDescent="0.25">
      <c r="B63" s="23">
        <v>48</v>
      </c>
      <c r="C63" s="23" t="s">
        <v>142</v>
      </c>
      <c r="D63" s="7" t="s">
        <v>143</v>
      </c>
      <c r="E63" s="20">
        <v>8573</v>
      </c>
      <c r="F63" s="20">
        <v>3127.7</v>
      </c>
      <c r="G63" s="20">
        <v>8573</v>
      </c>
      <c r="H63" s="20">
        <v>0</v>
      </c>
      <c r="I63" s="20">
        <v>0</v>
      </c>
      <c r="J63" s="20">
        <v>0</v>
      </c>
    </row>
    <row r="64" spans="2:10" s="5" customFormat="1" ht="47.25" x14ac:dyDescent="0.25">
      <c r="B64" s="29">
        <v>49</v>
      </c>
      <c r="C64" s="29" t="s">
        <v>144</v>
      </c>
      <c r="D64" s="7" t="s">
        <v>146</v>
      </c>
      <c r="E64" s="20">
        <v>4126.3</v>
      </c>
      <c r="F64" s="20">
        <v>0</v>
      </c>
      <c r="G64" s="20">
        <v>4126.3</v>
      </c>
      <c r="H64" s="20">
        <v>0</v>
      </c>
      <c r="I64" s="20">
        <v>0</v>
      </c>
      <c r="J64" s="20">
        <v>0</v>
      </c>
    </row>
    <row r="65" spans="2:10" s="5" customFormat="1" ht="47.25" x14ac:dyDescent="0.25">
      <c r="B65" s="15">
        <v>50</v>
      </c>
      <c r="C65" s="15" t="s">
        <v>105</v>
      </c>
      <c r="D65" s="7" t="s">
        <v>54</v>
      </c>
      <c r="E65" s="20">
        <v>37257.599999999999</v>
      </c>
      <c r="F65" s="20">
        <v>4500</v>
      </c>
      <c r="G65" s="20">
        <v>37257.599999999999</v>
      </c>
      <c r="H65" s="20">
        <v>0</v>
      </c>
      <c r="I65" s="20">
        <v>0</v>
      </c>
      <c r="J65" s="20">
        <v>0</v>
      </c>
    </row>
    <row r="66" spans="2:10" s="5" customFormat="1" ht="15.75" x14ac:dyDescent="0.25">
      <c r="B66" s="15">
        <v>51</v>
      </c>
      <c r="C66" s="15" t="s">
        <v>106</v>
      </c>
      <c r="D66" s="7" t="s">
        <v>55</v>
      </c>
      <c r="E66" s="20">
        <v>12686.4</v>
      </c>
      <c r="F66" s="20">
        <v>12686.4</v>
      </c>
      <c r="G66" s="20">
        <v>12686.4</v>
      </c>
      <c r="H66" s="20">
        <v>7597.6</v>
      </c>
      <c r="I66" s="20">
        <v>7597.6</v>
      </c>
      <c r="J66" s="20">
        <v>7597.6</v>
      </c>
    </row>
    <row r="67" spans="2:10" ht="15.75" x14ac:dyDescent="0.25">
      <c r="B67" s="10">
        <v>52</v>
      </c>
      <c r="C67" s="10" t="s">
        <v>107</v>
      </c>
      <c r="D67" s="11" t="s">
        <v>29</v>
      </c>
      <c r="E67" s="21">
        <f>E68+E69+E70+E71+E72+E73</f>
        <v>642663.00000000012</v>
      </c>
      <c r="F67" s="21">
        <f>F68+F69+F70+F71+F72+F73</f>
        <v>522907.5</v>
      </c>
      <c r="G67" s="21">
        <f>G68+G69+G70+G71+G72+G73</f>
        <v>642663.00000000012</v>
      </c>
      <c r="H67" s="21">
        <f t="shared" ref="H67:J67" si="17">H68+H69+H70+H71+H73+H72</f>
        <v>700032.29999999993</v>
      </c>
      <c r="I67" s="21">
        <f t="shared" si="17"/>
        <v>694281.4</v>
      </c>
      <c r="J67" s="21">
        <f t="shared" si="17"/>
        <v>700417.5</v>
      </c>
    </row>
    <row r="68" spans="2:10" s="5" customFormat="1" ht="31.5" x14ac:dyDescent="0.25">
      <c r="B68" s="15">
        <v>53</v>
      </c>
      <c r="C68" s="15" t="s">
        <v>108</v>
      </c>
      <c r="D68" s="7" t="s">
        <v>56</v>
      </c>
      <c r="E68" s="20">
        <v>32002.9</v>
      </c>
      <c r="F68" s="20">
        <v>34527.5</v>
      </c>
      <c r="G68" s="20">
        <v>32002.9</v>
      </c>
      <c r="H68" s="20">
        <v>38560</v>
      </c>
      <c r="I68" s="20">
        <v>38560</v>
      </c>
      <c r="J68" s="20">
        <v>38560</v>
      </c>
    </row>
    <row r="69" spans="2:10" s="5" customFormat="1" ht="31.5" x14ac:dyDescent="0.25">
      <c r="B69" s="15">
        <v>54</v>
      </c>
      <c r="C69" s="15" t="s">
        <v>109</v>
      </c>
      <c r="D69" s="7" t="s">
        <v>57</v>
      </c>
      <c r="E69" s="20">
        <v>576242.4</v>
      </c>
      <c r="F69" s="20">
        <v>459488.8</v>
      </c>
      <c r="G69" s="20">
        <v>576242.4</v>
      </c>
      <c r="H69" s="20">
        <v>613711.69999999995</v>
      </c>
      <c r="I69" s="20">
        <v>607863.5</v>
      </c>
      <c r="J69" s="20">
        <v>615672.69999999995</v>
      </c>
    </row>
    <row r="70" spans="2:10" s="5" customFormat="1" ht="31.5" x14ac:dyDescent="0.25">
      <c r="B70" s="15">
        <v>55</v>
      </c>
      <c r="C70" s="15" t="s">
        <v>110</v>
      </c>
      <c r="D70" s="7" t="s">
        <v>58</v>
      </c>
      <c r="E70" s="20">
        <v>24250</v>
      </c>
      <c r="F70" s="20">
        <v>21062</v>
      </c>
      <c r="G70" s="20">
        <v>24250</v>
      </c>
      <c r="H70" s="20">
        <v>30465</v>
      </c>
      <c r="I70" s="20">
        <v>30465</v>
      </c>
      <c r="J70" s="20">
        <v>30465</v>
      </c>
    </row>
    <row r="71" spans="2:10" s="5" customFormat="1" ht="63" x14ac:dyDescent="0.25">
      <c r="B71" s="15">
        <v>56</v>
      </c>
      <c r="C71" s="15" t="s">
        <v>111</v>
      </c>
      <c r="D71" s="7" t="s">
        <v>59</v>
      </c>
      <c r="E71" s="20">
        <v>5918.4</v>
      </c>
      <c r="F71" s="20">
        <v>3800</v>
      </c>
      <c r="G71" s="20">
        <v>5918.4</v>
      </c>
      <c r="H71" s="20">
        <v>12715.4</v>
      </c>
      <c r="I71" s="20">
        <v>12715.4</v>
      </c>
      <c r="J71" s="20">
        <v>12715.4</v>
      </c>
    </row>
    <row r="72" spans="2:10" s="5" customFormat="1" ht="47.25" x14ac:dyDescent="0.25">
      <c r="B72" s="15">
        <v>57</v>
      </c>
      <c r="C72" s="15" t="s">
        <v>122</v>
      </c>
      <c r="D72" s="7" t="s">
        <v>125</v>
      </c>
      <c r="E72" s="20">
        <v>670.9</v>
      </c>
      <c r="F72" s="20">
        <v>670.9</v>
      </c>
      <c r="G72" s="20">
        <v>670.9</v>
      </c>
      <c r="H72" s="20">
        <v>0</v>
      </c>
      <c r="I72" s="20">
        <v>0</v>
      </c>
      <c r="J72" s="20">
        <v>0</v>
      </c>
    </row>
    <row r="73" spans="2:10" s="5" customFormat="1" ht="31.5" x14ac:dyDescent="0.25">
      <c r="B73" s="15">
        <v>58</v>
      </c>
      <c r="C73" s="15" t="s">
        <v>112</v>
      </c>
      <c r="D73" s="7" t="s">
        <v>60</v>
      </c>
      <c r="E73" s="20">
        <v>3578.4</v>
      </c>
      <c r="F73" s="20">
        <v>3358.3</v>
      </c>
      <c r="G73" s="20">
        <v>3578.4</v>
      </c>
      <c r="H73" s="20">
        <v>4580.2</v>
      </c>
      <c r="I73" s="20">
        <v>4677.5</v>
      </c>
      <c r="J73" s="20">
        <v>3004.4</v>
      </c>
    </row>
    <row r="74" spans="2:10" ht="15.75" x14ac:dyDescent="0.25">
      <c r="B74" s="10">
        <v>59</v>
      </c>
      <c r="C74" s="10" t="s">
        <v>113</v>
      </c>
      <c r="D74" s="11" t="s">
        <v>30</v>
      </c>
      <c r="E74" s="21">
        <f>E75</f>
        <v>138.30000000000001</v>
      </c>
      <c r="F74" s="21">
        <f>F75</f>
        <v>94</v>
      </c>
      <c r="G74" s="21">
        <f>G75</f>
        <v>138.30000000000001</v>
      </c>
      <c r="H74" s="21">
        <f t="shared" ref="H74:J74" si="18">H75</f>
        <v>0</v>
      </c>
      <c r="I74" s="21">
        <f t="shared" si="18"/>
        <v>0</v>
      </c>
      <c r="J74" s="21">
        <f t="shared" si="18"/>
        <v>0</v>
      </c>
    </row>
    <row r="75" spans="2:10" s="5" customFormat="1" ht="15.75" x14ac:dyDescent="0.25">
      <c r="B75" s="15">
        <v>60</v>
      </c>
      <c r="C75" s="15" t="s">
        <v>114</v>
      </c>
      <c r="D75" s="7" t="s">
        <v>61</v>
      </c>
      <c r="E75" s="20">
        <v>138.30000000000001</v>
      </c>
      <c r="F75" s="20">
        <v>94</v>
      </c>
      <c r="G75" s="20">
        <v>138.30000000000001</v>
      </c>
      <c r="H75" s="20">
        <v>0</v>
      </c>
      <c r="I75" s="20">
        <v>0</v>
      </c>
      <c r="J75" s="20">
        <v>0</v>
      </c>
    </row>
    <row r="76" spans="2:10" ht="15.75" x14ac:dyDescent="0.25">
      <c r="B76" s="10">
        <v>61</v>
      </c>
      <c r="C76" s="10" t="s">
        <v>115</v>
      </c>
      <c r="D76" s="11" t="s">
        <v>21</v>
      </c>
      <c r="E76" s="21">
        <f>E77</f>
        <v>50</v>
      </c>
      <c r="F76" s="21">
        <f>F77</f>
        <v>86</v>
      </c>
      <c r="G76" s="21">
        <f>G77</f>
        <v>50</v>
      </c>
      <c r="H76" s="21">
        <f t="shared" ref="H76:J76" si="19">H77</f>
        <v>0</v>
      </c>
      <c r="I76" s="21">
        <f t="shared" si="19"/>
        <v>0</v>
      </c>
      <c r="J76" s="21">
        <f t="shared" si="19"/>
        <v>0</v>
      </c>
    </row>
    <row r="77" spans="2:10" s="5" customFormat="1" ht="15.75" x14ac:dyDescent="0.25">
      <c r="B77" s="15">
        <v>62</v>
      </c>
      <c r="C77" s="15" t="s">
        <v>116</v>
      </c>
      <c r="D77" s="7" t="s">
        <v>22</v>
      </c>
      <c r="E77" s="20">
        <v>50</v>
      </c>
      <c r="F77" s="20">
        <v>86</v>
      </c>
      <c r="G77" s="20">
        <v>50</v>
      </c>
      <c r="H77" s="20">
        <v>0</v>
      </c>
      <c r="I77" s="20">
        <v>0</v>
      </c>
      <c r="J77" s="20">
        <v>0</v>
      </c>
    </row>
    <row r="78" spans="2:10" ht="78.75" x14ac:dyDescent="0.25">
      <c r="B78" s="10">
        <v>63</v>
      </c>
      <c r="C78" s="10" t="s">
        <v>117</v>
      </c>
      <c r="D78" s="11" t="s">
        <v>23</v>
      </c>
      <c r="E78" s="21">
        <f>E79</f>
        <v>0</v>
      </c>
      <c r="F78" s="21">
        <f>F79</f>
        <v>3.9</v>
      </c>
      <c r="G78" s="21">
        <f>G79</f>
        <v>0</v>
      </c>
      <c r="H78" s="21">
        <f t="shared" ref="H78:J78" si="20">H79</f>
        <v>0</v>
      </c>
      <c r="I78" s="21">
        <f t="shared" si="20"/>
        <v>0</v>
      </c>
      <c r="J78" s="21">
        <f t="shared" si="20"/>
        <v>0</v>
      </c>
    </row>
    <row r="79" spans="2:10" s="5" customFormat="1" ht="31.5" x14ac:dyDescent="0.25">
      <c r="B79" s="15">
        <v>64</v>
      </c>
      <c r="C79" s="15" t="s">
        <v>118</v>
      </c>
      <c r="D79" s="7" t="s">
        <v>62</v>
      </c>
      <c r="E79" s="20">
        <v>0</v>
      </c>
      <c r="F79" s="20">
        <v>3.9</v>
      </c>
      <c r="G79" s="20">
        <v>0</v>
      </c>
      <c r="H79" s="20">
        <v>0</v>
      </c>
      <c r="I79" s="20">
        <v>0</v>
      </c>
      <c r="J79" s="20">
        <v>0</v>
      </c>
    </row>
    <row r="80" spans="2:10" ht="47.25" x14ac:dyDescent="0.25">
      <c r="B80" s="10">
        <v>65</v>
      </c>
      <c r="C80" s="10" t="s">
        <v>119</v>
      </c>
      <c r="D80" s="11" t="s">
        <v>24</v>
      </c>
      <c r="E80" s="21">
        <f>E81</f>
        <v>0</v>
      </c>
      <c r="F80" s="21">
        <f t="shared" ref="F80:J80" si="21">F81</f>
        <v>-227.2</v>
      </c>
      <c r="G80" s="21">
        <f>G81</f>
        <v>0</v>
      </c>
      <c r="H80" s="21">
        <f t="shared" si="21"/>
        <v>0</v>
      </c>
      <c r="I80" s="21">
        <f t="shared" si="21"/>
        <v>0</v>
      </c>
      <c r="J80" s="21">
        <f t="shared" si="21"/>
        <v>0</v>
      </c>
    </row>
    <row r="81" spans="2:10" s="5" customFormat="1" ht="31.5" x14ac:dyDescent="0.25">
      <c r="B81" s="15">
        <v>66</v>
      </c>
      <c r="C81" s="15" t="s">
        <v>120</v>
      </c>
      <c r="D81" s="7" t="s">
        <v>63</v>
      </c>
      <c r="E81" s="20">
        <v>0</v>
      </c>
      <c r="F81" s="20">
        <v>-227.2</v>
      </c>
      <c r="G81" s="20">
        <v>0</v>
      </c>
      <c r="H81" s="20">
        <v>0</v>
      </c>
      <c r="I81" s="20">
        <v>0</v>
      </c>
      <c r="J81" s="20">
        <v>0</v>
      </c>
    </row>
    <row r="82" spans="2:10" ht="15.75" x14ac:dyDescent="0.25">
      <c r="B82" s="8"/>
      <c r="C82" s="8"/>
      <c r="D82" s="14" t="s">
        <v>26</v>
      </c>
      <c r="E82" s="21">
        <f t="shared" ref="E82:F82" si="22">E16+E52</f>
        <v>1580277.2000000002</v>
      </c>
      <c r="F82" s="21">
        <f t="shared" si="22"/>
        <v>1074538.6000000001</v>
      </c>
      <c r="G82" s="21">
        <f t="shared" ref="G82:J82" si="23">G16+G52</f>
        <v>1580277.2000000002</v>
      </c>
      <c r="H82" s="21">
        <f t="shared" si="23"/>
        <v>1530134.7999999998</v>
      </c>
      <c r="I82" s="21">
        <f t="shared" si="23"/>
        <v>1498805</v>
      </c>
      <c r="J82" s="21">
        <f t="shared" si="23"/>
        <v>1532042.1</v>
      </c>
    </row>
    <row r="83" spans="2:10" ht="15.75" x14ac:dyDescent="0.25">
      <c r="B83" s="6"/>
      <c r="C83" s="6"/>
      <c r="D83" s="6"/>
      <c r="E83" s="26"/>
      <c r="F83" s="26"/>
      <c r="G83" s="19"/>
      <c r="H83" s="19"/>
      <c r="I83" s="19"/>
      <c r="J83" s="19"/>
    </row>
    <row r="84" spans="2:10" s="3" customFormat="1" ht="15.75" x14ac:dyDescent="0.25">
      <c r="B84" s="55" t="s">
        <v>134</v>
      </c>
      <c r="C84" s="56"/>
      <c r="D84" s="63"/>
      <c r="E84" s="63"/>
      <c r="F84" s="64"/>
      <c r="G84" s="65"/>
      <c r="H84" s="19"/>
      <c r="I84" s="64"/>
      <c r="J84" s="65"/>
    </row>
    <row r="85" spans="2:10" s="3" customFormat="1" ht="15.75" x14ac:dyDescent="0.25">
      <c r="B85" s="55" t="s">
        <v>126</v>
      </c>
      <c r="C85" s="55"/>
      <c r="D85" s="55"/>
      <c r="E85" s="27"/>
      <c r="F85" s="51"/>
      <c r="G85" s="52"/>
      <c r="H85" s="19"/>
      <c r="I85" s="53" t="s">
        <v>135</v>
      </c>
      <c r="J85" s="54"/>
    </row>
    <row r="86" spans="2:10" s="5" customFormat="1" ht="15.75" x14ac:dyDescent="0.25">
      <c r="B86" s="55"/>
      <c r="C86" s="62"/>
      <c r="D86" s="9"/>
      <c r="E86" s="27"/>
      <c r="F86" s="26"/>
      <c r="G86" s="19"/>
      <c r="H86" s="19"/>
      <c r="I86" s="19"/>
      <c r="J86" s="19"/>
    </row>
    <row r="87" spans="2:10" s="3" customFormat="1" ht="15.75" x14ac:dyDescent="0.25">
      <c r="B87" s="6" t="s">
        <v>154</v>
      </c>
      <c r="C87" s="55" t="s">
        <v>155</v>
      </c>
      <c r="D87" s="56"/>
      <c r="E87" s="26"/>
      <c r="F87" s="26"/>
      <c r="G87" s="19"/>
      <c r="H87" s="19"/>
      <c r="I87" s="19"/>
      <c r="J87" s="19"/>
    </row>
    <row r="88" spans="2:10" s="3" customFormat="1" x14ac:dyDescent="0.25">
      <c r="E88" s="24"/>
      <c r="F88" s="24"/>
      <c r="G88" s="17"/>
      <c r="H88" s="17"/>
      <c r="I88" s="17"/>
      <c r="J88" s="17"/>
    </row>
  </sheetData>
  <mergeCells count="22">
    <mergeCell ref="F85:G85"/>
    <mergeCell ref="I85:J85"/>
    <mergeCell ref="C87:D87"/>
    <mergeCell ref="H13:J13"/>
    <mergeCell ref="B11:D11"/>
    <mergeCell ref="B86:C86"/>
    <mergeCell ref="B84:E84"/>
    <mergeCell ref="F84:G84"/>
    <mergeCell ref="I84:J84"/>
    <mergeCell ref="B85:D85"/>
    <mergeCell ref="B10:J10"/>
    <mergeCell ref="G13:G14"/>
    <mergeCell ref="C13:D13"/>
    <mergeCell ref="B13:B14"/>
    <mergeCell ref="E13:E14"/>
    <mergeCell ref="F13:F14"/>
    <mergeCell ref="G1:J1"/>
    <mergeCell ref="B5:J5"/>
    <mergeCell ref="B3:J3"/>
    <mergeCell ref="B4:J4"/>
    <mergeCell ref="B9:J9"/>
    <mergeCell ref="B7:J7"/>
  </mergeCells>
  <pageMargins left="0.39370078740157483" right="0.39370078740157483" top="0.78740157480314965" bottom="0.39370078740157483" header="0.78740157480314965" footer="0.39370078740157483"/>
  <pageSetup paperSize="9" scale="6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доходов на 01.10.2018г.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2022-12-22T05:12:34Z</dcterms:modified>
</cp:coreProperties>
</file>